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X:\004 - Marketing\Promotion AWMAC et SIG\"/>
    </mc:Choice>
  </mc:AlternateContent>
  <xr:revisionPtr revIDLastSave="0" documentId="13_ncr:1_{B1569A0C-7E1E-4EFF-A5BE-3D360203300D}" xr6:coauthVersionLast="45" xr6:coauthVersionMax="45" xr10:uidLastSave="{00000000-0000-0000-0000-000000000000}"/>
  <bookViews>
    <workbookView xWindow="28680" yWindow="-120" windowWidth="29040" windowHeight="15840" xr2:uid="{4BF6D1E1-F7EA-44E2-8DD7-900619BD680E}"/>
  </bookViews>
  <sheets>
    <sheet name="Calculateur" sheetId="1" r:id="rId1"/>
  </sheets>
  <definedNames>
    <definedName name="_xlnm.Print_Area" localSheetId="0">Calculateur!$A$1:$J$30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1" l="1"/>
  <c r="Q16" i="1"/>
  <c r="S16" i="1" l="1"/>
  <c r="H22" i="1" s="1"/>
  <c r="M19" i="1"/>
  <c r="M17" i="1"/>
  <c r="H17" i="1" s="1"/>
  <c r="M20" i="1"/>
  <c r="M18" i="1"/>
  <c r="H16" i="1" l="1"/>
  <c r="N18" i="1"/>
  <c r="I18" i="1" s="1"/>
  <c r="H18" i="1"/>
  <c r="N20" i="1"/>
  <c r="I20" i="1" s="1"/>
  <c r="H20" i="1"/>
  <c r="N19" i="1"/>
  <c r="I19" i="1" s="1"/>
  <c r="H19" i="1"/>
  <c r="N17" i="1"/>
  <c r="I17" i="1" s="1"/>
  <c r="N14" i="1" l="1"/>
  <c r="H28" i="1" s="1"/>
  <c r="I22" i="1"/>
</calcChain>
</file>

<file path=xl/sharedStrings.xml><?xml version="1.0" encoding="utf-8"?>
<sst xmlns="http://schemas.openxmlformats.org/spreadsheetml/2006/main" count="26" uniqueCount="22">
  <si>
    <t>Exemple 1</t>
  </si>
  <si>
    <t>Projet de plus de 100 000 $</t>
  </si>
  <si>
    <t xml:space="preserve">Projet de 100 000 $ et moins </t>
  </si>
  <si>
    <t>CALCUL DU COÛT D'UN PROJET SIG</t>
  </si>
  <si>
    <t>Par tranche de projet</t>
  </si>
  <si>
    <t>0 $ à 500 k$</t>
  </si>
  <si>
    <t>1 M$ à 1,5 M$</t>
  </si>
  <si>
    <t>500 k$ à 1 M$</t>
  </si>
  <si>
    <t>1,5 M$ et plus</t>
  </si>
  <si>
    <t>Coût total</t>
  </si>
  <si>
    <t>Projet de 600 k$</t>
  </si>
  <si>
    <t>Frais SIG</t>
  </si>
  <si>
    <t>600 k$</t>
  </si>
  <si>
    <t>-</t>
  </si>
  <si>
    <t>Taux marginal</t>
  </si>
  <si>
    <t>500 k</t>
  </si>
  <si>
    <t>100 k</t>
  </si>
  <si>
    <t>(tarif fixe)</t>
  </si>
  <si>
    <t>0 $ à 100 k$</t>
  </si>
  <si>
    <t>Votre projet</t>
  </si>
  <si>
    <t>Valeur de votre contrat de menuiserie architecturale</t>
  </si>
  <si>
    <t>Frais du S.I.G. de l'AWMAC pour ce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</si>
</sst>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#,##0.00\ &quot;$&quot;"/>
    <numFmt numFmtId="165" formatCode="#,##0\ &quot;$&quot;"/>
    <numFmt numFmtId="166" formatCode="_ * #,##0_)\ &quot;$&quot;_ ;_ * \(#,##0\)\ &quot;$&quot;_ ;_ * &quot;-&quot;??_)\ &quot;$&quot;_ ;_ @_ "/>
    <numFmt numFmtId="167" formatCode="#,##0\ \k&quot;$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7" fillId="0" borderId="0" xfId="0" applyFont="1"/>
    <xf numFmtId="0" fontId="0" fillId="0" borderId="9" xfId="0" applyBorder="1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167" fontId="2" fillId="0" borderId="17" xfId="0" applyNumberFormat="1" applyFont="1" applyBorder="1" applyAlignment="1" applyProtection="1">
      <alignment horizontal="center" vertical="center"/>
      <protection hidden="1"/>
    </xf>
    <xf numFmtId="165" fontId="2" fillId="0" borderId="18" xfId="1" applyNumberFormat="1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7" fontId="5" fillId="0" borderId="38" xfId="0" applyNumberFormat="1" applyFont="1" applyBorder="1" applyAlignment="1" applyProtection="1">
      <alignment horizontal="center" vertical="center"/>
      <protection hidden="1"/>
    </xf>
    <xf numFmtId="165" fontId="5" fillId="0" borderId="39" xfId="1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27" xfId="0" applyBorder="1" applyProtection="1">
      <protection hidden="1"/>
    </xf>
    <xf numFmtId="0" fontId="2" fillId="0" borderId="0" xfId="0" applyFont="1" applyBorder="1" applyProtection="1">
      <protection hidden="1"/>
    </xf>
    <xf numFmtId="6" fontId="2" fillId="0" borderId="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2" fillId="0" borderId="27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Border="1" applyProtection="1"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67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32" xfId="0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10" fontId="2" fillId="0" borderId="23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65" fontId="2" fillId="0" borderId="16" xfId="1" applyNumberFormat="1" applyFont="1" applyBorder="1" applyAlignment="1" applyProtection="1">
      <alignment vertical="center"/>
      <protection hidden="1"/>
    </xf>
    <xf numFmtId="0" fontId="0" fillId="0" borderId="28" xfId="0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10" fontId="2" fillId="0" borderId="16" xfId="0" applyNumberFormat="1" applyFont="1" applyBorder="1" applyAlignment="1" applyProtection="1">
      <alignment horizontal="center" vertical="center"/>
      <protection hidden="1"/>
    </xf>
    <xf numFmtId="10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5" fontId="2" fillId="0" borderId="20" xfId="0" applyNumberFormat="1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44" fontId="8" fillId="0" borderId="0" xfId="1" applyFont="1" applyAlignment="1" applyProtection="1">
      <alignment vertical="center"/>
      <protection hidden="1"/>
    </xf>
    <xf numFmtId="44" fontId="8" fillId="0" borderId="0" xfId="1" applyFont="1" applyProtection="1">
      <protection hidden="1"/>
    </xf>
    <xf numFmtId="166" fontId="8" fillId="0" borderId="0" xfId="1" applyNumberFormat="1" applyFont="1" applyAlignment="1" applyProtection="1">
      <alignment horizontal="right" vertical="center"/>
      <protection hidden="1"/>
    </xf>
    <xf numFmtId="44" fontId="8" fillId="0" borderId="0" xfId="1" applyFont="1" applyAlignment="1" applyProtection="1">
      <alignment horizontal="right" vertical="center"/>
      <protection hidden="1"/>
    </xf>
    <xf numFmtId="166" fontId="8" fillId="0" borderId="0" xfId="1" applyNumberFormat="1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10" fontId="8" fillId="0" borderId="0" xfId="3" applyNumberFormat="1" applyFont="1" applyAlignment="1" applyProtection="1">
      <alignment vertical="center"/>
      <protection hidden="1"/>
    </xf>
    <xf numFmtId="166" fontId="8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6" fontId="9" fillId="2" borderId="35" xfId="1" applyNumberFormat="1" applyFont="1" applyFill="1" applyBorder="1" applyAlignment="1" applyProtection="1">
      <alignment horizontal="center" vertical="center"/>
      <protection locked="0"/>
    </xf>
    <xf numFmtId="166" fontId="9" fillId="2" borderId="36" xfId="1" applyNumberFormat="1" applyFont="1" applyFill="1" applyBorder="1" applyAlignment="1" applyProtection="1">
      <alignment horizontal="center" vertical="center"/>
      <protection locked="0"/>
    </xf>
    <xf numFmtId="166" fontId="9" fillId="0" borderId="35" xfId="0" applyNumberFormat="1" applyFont="1" applyBorder="1" applyAlignment="1" applyProtection="1">
      <alignment horizontal="center" vertical="center"/>
      <protection hidden="1"/>
    </xf>
    <xf numFmtId="166" fontId="9" fillId="0" borderId="36" xfId="0" applyNumberFormat="1" applyFont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</cellXfs>
  <cellStyles count="4">
    <cellStyle name="Monétaire" xfId="1" builtinId="4"/>
    <cellStyle name="Monétaire 2" xfId="2" xr:uid="{7A74F8DB-C160-4F3F-BB18-83C6A7614CE0}"/>
    <cellStyle name="Normal" xfId="0" builtinId="0"/>
    <cellStyle name="Pourcentage" xfId="3" builtinId="5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611604</xdr:colOff>
      <xdr:row>0</xdr:row>
      <xdr:rowOff>0</xdr:rowOff>
    </xdr:from>
    <xdr:to>
      <xdr:col>9</xdr:col>
      <xdr:colOff>81006</xdr:colOff>
      <xdr:row>5</xdr:row>
      <xdr:rowOff>5501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C4C890-3AC0-4860-93DC-B949A4498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9446" y="0"/>
          <a:ext cx="3510007" cy="95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3B95-7597-417D-9909-1EAB4A82CA82}">
  <sheetPr>
    <pageSetUpPr fitToPage="1"/>
  </sheetPr>
  <dimension ref="A1:V133"/>
  <sheetViews>
    <sheetView showGridLines="0" showRowColHeaders="0" tabSelected="1" zoomScale="95" zoomScaleNormal="95" workbookViewId="0">
      <selection activeCell="H25" sqref="H25:H26"/>
    </sheetView>
  </sheetViews>
  <sheetFormatPr baseColWidth="10" defaultRowHeight="15" x14ac:dyDescent="0.25"/>
  <cols>
    <col min="1" max="1" width="1.7109375" style="1" customWidth="1"/>
    <col min="2" max="2" width="1.140625" style="5" customWidth="1"/>
    <col min="3" max="3" width="1.140625" style="2" customWidth="1"/>
    <col min="4" max="4" width="23.42578125" customWidth="1"/>
    <col min="5" max="5" width="17.28515625" customWidth="1"/>
    <col min="6" max="6" width="17.7109375" customWidth="1"/>
    <col min="7" max="7" width="12.140625" customWidth="1"/>
    <col min="8" max="8" width="18" bestFit="1" customWidth="1"/>
    <col min="9" max="9" width="12.5703125" customWidth="1"/>
    <col min="10" max="10" width="2" customWidth="1"/>
    <col min="12" max="13" width="17.7109375" customWidth="1"/>
    <col min="14" max="14" width="23.5703125" customWidth="1"/>
  </cols>
  <sheetData>
    <row r="1" spans="1:22" s="1" customFormat="1" x14ac:dyDescent="0.25">
      <c r="A1" s="2"/>
      <c r="B1" s="2"/>
      <c r="C1" s="2"/>
    </row>
    <row r="2" spans="1:22" s="1" customFormat="1" x14ac:dyDescent="0.25">
      <c r="A2" s="2"/>
      <c r="B2" s="2"/>
      <c r="C2" s="86"/>
      <c r="D2" s="86"/>
      <c r="E2" s="86"/>
      <c r="F2" s="86"/>
      <c r="G2" s="86"/>
      <c r="H2" s="86"/>
      <c r="I2" s="86"/>
    </row>
    <row r="3" spans="1:22" s="1" customFormat="1" x14ac:dyDescent="0.25">
      <c r="A3" s="2"/>
      <c r="B3" s="2"/>
      <c r="C3" s="86"/>
      <c r="D3" s="86"/>
      <c r="E3" s="86"/>
      <c r="F3" s="86"/>
      <c r="G3" s="86"/>
      <c r="H3" s="86"/>
      <c r="I3" s="86"/>
    </row>
    <row r="4" spans="1:22" s="1" customFormat="1" x14ac:dyDescent="0.25">
      <c r="A4" s="2"/>
      <c r="B4" s="2"/>
      <c r="C4" s="86"/>
      <c r="D4" s="86"/>
      <c r="E4" s="86"/>
      <c r="F4" s="86"/>
      <c r="G4" s="86"/>
      <c r="H4" s="86"/>
      <c r="I4" s="86"/>
    </row>
    <row r="5" spans="1:22" s="1" customFormat="1" x14ac:dyDescent="0.25">
      <c r="A5" s="2"/>
      <c r="B5" s="2"/>
      <c r="C5" s="86"/>
      <c r="D5" s="86"/>
      <c r="E5" s="86"/>
      <c r="F5" s="86"/>
      <c r="G5" s="86"/>
      <c r="H5" s="86"/>
      <c r="I5" s="86"/>
    </row>
    <row r="6" spans="1:22" s="1" customFormat="1" x14ac:dyDescent="0.25">
      <c r="A6" s="2"/>
      <c r="B6" s="2"/>
      <c r="C6" s="86"/>
      <c r="D6" s="86"/>
      <c r="E6" s="86"/>
      <c r="F6" s="86"/>
      <c r="G6" s="86"/>
      <c r="H6" s="86"/>
      <c r="I6" s="86"/>
    </row>
    <row r="7" spans="1:22" s="1" customFormat="1" ht="8.25" customHeight="1" x14ac:dyDescent="0.25">
      <c r="A7" s="15"/>
      <c r="B7" s="15"/>
      <c r="C7" s="86"/>
      <c r="D7" s="86"/>
      <c r="E7" s="86"/>
      <c r="F7" s="86"/>
      <c r="G7" s="86"/>
      <c r="H7" s="86"/>
      <c r="I7" s="86"/>
      <c r="J7" s="7"/>
      <c r="K7" s="7"/>
      <c r="L7" s="60"/>
      <c r="M7" s="60"/>
      <c r="N7" s="60"/>
      <c r="O7" s="60"/>
      <c r="P7" s="60"/>
      <c r="Q7" s="71"/>
      <c r="R7" s="71"/>
      <c r="S7" s="71"/>
      <c r="T7" s="71"/>
      <c r="U7" s="71"/>
      <c r="V7" s="71"/>
    </row>
    <row r="8" spans="1:22" s="1" customFormat="1" ht="8.25" customHeight="1" x14ac:dyDescent="0.25">
      <c r="A8" s="15"/>
      <c r="B8" s="15"/>
      <c r="C8" s="86"/>
      <c r="D8" s="86"/>
      <c r="E8" s="86"/>
      <c r="F8" s="86"/>
      <c r="G8" s="86"/>
      <c r="H8" s="86"/>
      <c r="I8" s="86"/>
      <c r="J8" s="7"/>
      <c r="K8" s="7"/>
      <c r="L8" s="60"/>
      <c r="M8" s="60"/>
      <c r="N8" s="60"/>
      <c r="O8" s="60"/>
      <c r="P8" s="60"/>
      <c r="Q8" s="71"/>
      <c r="R8" s="71"/>
      <c r="S8" s="71"/>
      <c r="T8" s="71"/>
      <c r="U8" s="71"/>
      <c r="V8" s="71"/>
    </row>
    <row r="9" spans="1:22" ht="24.6" customHeight="1" x14ac:dyDescent="0.3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7"/>
      <c r="K9" s="7"/>
      <c r="L9" s="60"/>
      <c r="M9" s="60"/>
      <c r="N9" s="60"/>
      <c r="O9" s="60"/>
      <c r="P9" s="60"/>
      <c r="Q9" s="71"/>
      <c r="R9" s="71"/>
      <c r="S9" s="71"/>
      <c r="T9" s="71"/>
      <c r="U9" s="71"/>
      <c r="V9" s="71"/>
    </row>
    <row r="10" spans="1:22" ht="16.5" customHeight="1" x14ac:dyDescent="0.25">
      <c r="A10" s="15"/>
      <c r="B10" s="15"/>
      <c r="C10" s="15"/>
      <c r="D10" s="16"/>
      <c r="E10" s="16"/>
      <c r="F10" s="16"/>
      <c r="G10" s="16"/>
      <c r="H10" s="16"/>
      <c r="I10" s="16"/>
      <c r="J10" s="7"/>
      <c r="K10" s="7"/>
      <c r="L10" s="60"/>
      <c r="M10" s="60"/>
      <c r="N10" s="60"/>
      <c r="O10" s="60"/>
      <c r="P10" s="60"/>
      <c r="Q10" s="71"/>
      <c r="R10" s="71"/>
      <c r="S10" s="71"/>
      <c r="T10" s="71"/>
      <c r="U10" s="71"/>
      <c r="V10" s="71"/>
    </row>
    <row r="11" spans="1:22" ht="30" customHeight="1" thickBot="1" x14ac:dyDescent="0.3">
      <c r="A11" s="15"/>
      <c r="B11" s="15"/>
      <c r="C11" s="90" t="s">
        <v>2</v>
      </c>
      <c r="D11" s="90"/>
      <c r="E11" s="90"/>
      <c r="F11" s="90"/>
      <c r="G11" s="90"/>
      <c r="H11" s="90"/>
      <c r="I11" s="90"/>
      <c r="J11" s="7"/>
      <c r="K11" s="7"/>
      <c r="L11" s="60"/>
      <c r="M11" s="60"/>
      <c r="N11" s="60"/>
      <c r="O11" s="60"/>
      <c r="P11" s="60"/>
      <c r="Q11" s="71"/>
      <c r="R11" s="71"/>
      <c r="S11" s="71"/>
      <c r="T11" s="71"/>
      <c r="U11" s="71"/>
      <c r="V11" s="71"/>
    </row>
    <row r="12" spans="1:22" s="3" customFormat="1" ht="30" customHeight="1" thickBot="1" x14ac:dyDescent="0.3">
      <c r="A12" s="17"/>
      <c r="B12" s="18"/>
      <c r="C12" s="19"/>
      <c r="D12" s="20" t="s">
        <v>18</v>
      </c>
      <c r="E12" s="21"/>
      <c r="F12" s="21"/>
      <c r="G12" s="22"/>
      <c r="H12" s="23">
        <v>1500</v>
      </c>
      <c r="I12" s="24" t="s">
        <v>17</v>
      </c>
      <c r="J12" s="25"/>
      <c r="K12" s="6"/>
      <c r="L12" s="59"/>
      <c r="M12" s="59"/>
      <c r="N12" s="59"/>
      <c r="O12" s="59"/>
      <c r="P12" s="59"/>
      <c r="Q12" s="72"/>
      <c r="R12" s="72"/>
      <c r="S12" s="72"/>
      <c r="T12" s="72"/>
      <c r="U12" s="72"/>
      <c r="V12" s="72"/>
    </row>
    <row r="13" spans="1:22" ht="15.75" customHeight="1" x14ac:dyDescent="0.25">
      <c r="A13" s="15"/>
      <c r="B13" s="15"/>
      <c r="C13" s="26"/>
      <c r="D13" s="27"/>
      <c r="E13" s="27"/>
      <c r="F13" s="27"/>
      <c r="G13" s="28"/>
      <c r="H13" s="27"/>
      <c r="I13" s="29"/>
      <c r="J13" s="7"/>
      <c r="K13" s="7"/>
      <c r="L13" s="60"/>
      <c r="M13" s="60"/>
      <c r="N13" s="60"/>
      <c r="O13" s="60"/>
      <c r="P13" s="60"/>
      <c r="Q13" s="71"/>
      <c r="R13" s="71"/>
      <c r="S13" s="71"/>
      <c r="T13" s="71"/>
      <c r="U13" s="71"/>
      <c r="V13" s="71"/>
    </row>
    <row r="14" spans="1:22" s="3" customFormat="1" ht="30" customHeight="1" thickBot="1" x14ac:dyDescent="0.3">
      <c r="A14" s="17"/>
      <c r="B14" s="17"/>
      <c r="C14" s="90" t="s">
        <v>1</v>
      </c>
      <c r="D14" s="90"/>
      <c r="E14" s="90"/>
      <c r="F14" s="90"/>
      <c r="G14" s="90"/>
      <c r="H14" s="90"/>
      <c r="I14" s="90"/>
      <c r="J14" s="91"/>
      <c r="K14" s="6"/>
      <c r="L14" s="60"/>
      <c r="M14" s="59"/>
      <c r="N14" s="61">
        <f>SUM(N16:N27)</f>
        <v>1500</v>
      </c>
      <c r="O14" s="59"/>
      <c r="P14" s="59"/>
      <c r="Q14" s="72"/>
      <c r="R14" s="72"/>
      <c r="S14" s="72"/>
      <c r="T14" s="72"/>
      <c r="U14" s="72"/>
      <c r="V14" s="72"/>
    </row>
    <row r="15" spans="1:22" ht="30" customHeight="1" thickBot="1" x14ac:dyDescent="0.3">
      <c r="A15" s="15"/>
      <c r="B15" s="30"/>
      <c r="C15" s="26"/>
      <c r="D15" s="31"/>
      <c r="E15" s="32"/>
      <c r="F15" s="87" t="s">
        <v>0</v>
      </c>
      <c r="G15" s="88"/>
      <c r="H15" s="87" t="s">
        <v>19</v>
      </c>
      <c r="I15" s="89"/>
      <c r="J15" s="33"/>
      <c r="K15" s="7"/>
      <c r="L15" s="59"/>
      <c r="M15" s="60"/>
      <c r="N15" s="62"/>
      <c r="O15" s="60"/>
      <c r="P15" s="60"/>
      <c r="Q15" s="71"/>
      <c r="R15" s="71"/>
      <c r="S15" s="71"/>
      <c r="T15" s="71"/>
      <c r="U15" s="71"/>
      <c r="V15" s="71"/>
    </row>
    <row r="16" spans="1:22" s="4" customFormat="1" ht="30" customHeight="1" x14ac:dyDescent="0.2">
      <c r="A16" s="34"/>
      <c r="B16" s="34"/>
      <c r="C16" s="82" t="s">
        <v>4</v>
      </c>
      <c r="D16" s="83"/>
      <c r="E16" s="35" t="s">
        <v>14</v>
      </c>
      <c r="F16" s="36" t="s">
        <v>10</v>
      </c>
      <c r="G16" s="37" t="s">
        <v>11</v>
      </c>
      <c r="H16" s="38">
        <f>IF(H25&lt;100000,0,+S16)</f>
        <v>0</v>
      </c>
      <c r="I16" s="39" t="s">
        <v>11</v>
      </c>
      <c r="J16" s="8"/>
      <c r="K16" s="8"/>
      <c r="L16" s="66"/>
      <c r="M16" s="63"/>
      <c r="N16" s="64"/>
      <c r="O16" s="65"/>
      <c r="P16" s="66"/>
      <c r="Q16" s="73" t="str">
        <f>(ROUND(H25/1000000,0)&amp;" M$")</f>
        <v>0 M$</v>
      </c>
      <c r="R16" s="73" t="str">
        <f>ROUNDDOWN(H25/1000,0)&amp;" K$"</f>
        <v>0 K$</v>
      </c>
      <c r="S16" s="73" t="str">
        <f>IF(H25&lt;1000000,R16,Q16)</f>
        <v>0 K$</v>
      </c>
      <c r="T16" s="73"/>
      <c r="U16" s="73"/>
      <c r="V16" s="73"/>
    </row>
    <row r="17" spans="1:22" ht="30" customHeight="1" x14ac:dyDescent="0.25">
      <c r="A17" s="15"/>
      <c r="B17" s="15"/>
      <c r="C17" s="40"/>
      <c r="D17" s="41" t="s">
        <v>5</v>
      </c>
      <c r="E17" s="42">
        <v>1.4999999999999999E-2</v>
      </c>
      <c r="F17" s="43" t="s">
        <v>15</v>
      </c>
      <c r="G17" s="44">
        <v>7500</v>
      </c>
      <c r="H17" s="9">
        <f>IF(H25&lt;100000,0,+M17/1000)</f>
        <v>0</v>
      </c>
      <c r="I17" s="10">
        <f>IF(H25&lt;100000,0,+N17)</f>
        <v>0</v>
      </c>
      <c r="J17" s="7"/>
      <c r="K17" s="7"/>
      <c r="L17" s="60"/>
      <c r="M17" s="63">
        <f>IF(H25&lt;100000,100000,IF(H25&gt;500000,500000,H25))</f>
        <v>100000</v>
      </c>
      <c r="N17" s="64">
        <f>+M17*O17</f>
        <v>1500</v>
      </c>
      <c r="O17" s="67">
        <v>1.4999999999999999E-2</v>
      </c>
      <c r="P17" s="60"/>
      <c r="Q17" s="71"/>
      <c r="R17" s="71"/>
      <c r="S17" s="71"/>
      <c r="T17" s="71"/>
      <c r="U17" s="71"/>
      <c r="V17" s="71"/>
    </row>
    <row r="18" spans="1:22" ht="30" customHeight="1" x14ac:dyDescent="0.25">
      <c r="A18" s="15"/>
      <c r="B18" s="15"/>
      <c r="C18" s="45"/>
      <c r="D18" s="46" t="s">
        <v>7</v>
      </c>
      <c r="E18" s="47">
        <v>0.01</v>
      </c>
      <c r="F18" s="43" t="s">
        <v>16</v>
      </c>
      <c r="G18" s="44">
        <v>1000</v>
      </c>
      <c r="H18" s="9">
        <f>+M18/1000</f>
        <v>0</v>
      </c>
      <c r="I18" s="10">
        <f>+N18</f>
        <v>0</v>
      </c>
      <c r="J18" s="7"/>
      <c r="K18" s="7"/>
      <c r="L18" s="60"/>
      <c r="M18" s="68">
        <f>IF(H25&lt;500000,0,IF(H25&gt;1000000,500000,H25-500000))</f>
        <v>0</v>
      </c>
      <c r="N18" s="64">
        <f>+M18*O18</f>
        <v>0</v>
      </c>
      <c r="O18" s="67">
        <v>0.01</v>
      </c>
      <c r="P18" s="60"/>
      <c r="Q18" s="71"/>
      <c r="R18" s="71"/>
      <c r="S18" s="71"/>
      <c r="T18" s="71"/>
      <c r="U18" s="71"/>
      <c r="V18" s="71"/>
    </row>
    <row r="19" spans="1:22" ht="30" customHeight="1" x14ac:dyDescent="0.25">
      <c r="A19" s="15"/>
      <c r="B19" s="30"/>
      <c r="C19" s="40"/>
      <c r="D19" s="46" t="s">
        <v>6</v>
      </c>
      <c r="E19" s="48">
        <v>5.0000000000000001E-3</v>
      </c>
      <c r="F19" s="43" t="s">
        <v>13</v>
      </c>
      <c r="G19" s="49" t="s">
        <v>13</v>
      </c>
      <c r="H19" s="9">
        <f>+M19/1000</f>
        <v>0</v>
      </c>
      <c r="I19" s="10">
        <f>+N19</f>
        <v>0</v>
      </c>
      <c r="J19" s="7"/>
      <c r="K19" s="7"/>
      <c r="L19" s="60"/>
      <c r="M19" s="68">
        <f>IF(H25&lt;1000000,0,IF(H25&gt;1500000,500000,H25-1000000))</f>
        <v>0</v>
      </c>
      <c r="N19" s="64">
        <f>+M19*O19</f>
        <v>0</v>
      </c>
      <c r="O19" s="67">
        <v>5.0000000000000001E-3</v>
      </c>
      <c r="P19" s="60"/>
      <c r="Q19" s="71"/>
      <c r="R19" s="71"/>
      <c r="S19" s="71"/>
      <c r="T19" s="71"/>
      <c r="U19" s="71"/>
      <c r="V19" s="71"/>
    </row>
    <row r="20" spans="1:22" ht="30" customHeight="1" x14ac:dyDescent="0.25">
      <c r="A20" s="15"/>
      <c r="B20" s="15"/>
      <c r="C20" s="33"/>
      <c r="D20" s="46" t="s">
        <v>8</v>
      </c>
      <c r="E20" s="42">
        <v>2.5000000000000001E-3</v>
      </c>
      <c r="F20" s="43" t="s">
        <v>13</v>
      </c>
      <c r="G20" s="50" t="s">
        <v>13</v>
      </c>
      <c r="H20" s="9">
        <f>+M20/1000</f>
        <v>0</v>
      </c>
      <c r="I20" s="10">
        <f>+N20</f>
        <v>0</v>
      </c>
      <c r="J20" s="33"/>
      <c r="K20" s="7"/>
      <c r="L20" s="60"/>
      <c r="M20" s="68">
        <f>IF(H25&gt;1500000,H25-1500000,0)</f>
        <v>0</v>
      </c>
      <c r="N20" s="64">
        <f>+M20*O20</f>
        <v>0</v>
      </c>
      <c r="O20" s="67">
        <v>2.5000000000000001E-3</v>
      </c>
      <c r="P20" s="60"/>
      <c r="Q20" s="71"/>
      <c r="R20" s="71"/>
      <c r="S20" s="71"/>
      <c r="T20" s="71"/>
      <c r="U20" s="71"/>
      <c r="V20" s="71"/>
    </row>
    <row r="21" spans="1:22" ht="30" customHeight="1" thickBot="1" x14ac:dyDescent="0.3">
      <c r="A21" s="15"/>
      <c r="B21" s="15"/>
      <c r="C21" s="51"/>
      <c r="D21" s="52"/>
      <c r="E21" s="53"/>
      <c r="F21" s="54"/>
      <c r="G21" s="55"/>
      <c r="H21" s="11"/>
      <c r="I21" s="12"/>
      <c r="J21" s="7"/>
      <c r="K21" s="7"/>
      <c r="L21" s="60"/>
      <c r="M21" s="60"/>
      <c r="N21" s="60"/>
      <c r="O21" s="60"/>
      <c r="P21" s="60"/>
      <c r="Q21" s="71"/>
      <c r="R21" s="71"/>
      <c r="S21" s="71"/>
      <c r="T21" s="71"/>
      <c r="U21" s="71"/>
      <c r="V21" s="71"/>
    </row>
    <row r="22" spans="1:22" ht="30" customHeight="1" thickBot="1" x14ac:dyDescent="0.3">
      <c r="A22" s="15"/>
      <c r="B22" s="30"/>
      <c r="C22" s="84" t="s">
        <v>9</v>
      </c>
      <c r="D22" s="85"/>
      <c r="E22" s="56"/>
      <c r="F22" s="57" t="s">
        <v>12</v>
      </c>
      <c r="G22" s="58">
        <v>8500</v>
      </c>
      <c r="H22" s="13">
        <f>IF(H25&lt;100000,0,+S16)</f>
        <v>0</v>
      </c>
      <c r="I22" s="14">
        <f>SUM(I17:I20)</f>
        <v>0</v>
      </c>
      <c r="J22" s="7"/>
      <c r="K22" s="7"/>
      <c r="L22" s="60"/>
      <c r="M22" s="60"/>
      <c r="N22" s="60"/>
      <c r="O22" s="60"/>
      <c r="P22" s="60"/>
      <c r="Q22" s="71"/>
      <c r="R22" s="71"/>
      <c r="S22" s="71"/>
      <c r="T22" s="71"/>
      <c r="U22" s="71"/>
      <c r="V22" s="71"/>
    </row>
    <row r="23" spans="1:22" x14ac:dyDescent="0.25">
      <c r="A23" s="15"/>
      <c r="B23" s="15"/>
      <c r="C23" s="15"/>
      <c r="D23" s="15"/>
      <c r="E23" s="7"/>
      <c r="F23" s="7"/>
      <c r="G23" s="7"/>
      <c r="H23" s="7"/>
      <c r="I23" s="7"/>
      <c r="J23" s="7"/>
      <c r="K23" s="7"/>
      <c r="L23" s="60"/>
      <c r="M23" s="60"/>
      <c r="N23" s="60"/>
      <c r="O23" s="60"/>
      <c r="P23" s="60"/>
      <c r="Q23" s="71"/>
      <c r="R23" s="71"/>
      <c r="S23" s="71"/>
      <c r="T23" s="71"/>
      <c r="U23" s="71"/>
      <c r="V23" s="71"/>
    </row>
    <row r="24" spans="1:22" ht="11.25" customHeight="1" thickBot="1" x14ac:dyDescent="0.3">
      <c r="A24" s="15"/>
      <c r="B24" s="15"/>
      <c r="C24" s="15"/>
      <c r="D24" s="7"/>
      <c r="E24" s="7"/>
      <c r="F24" s="7"/>
      <c r="G24" s="7"/>
      <c r="H24" s="7"/>
      <c r="I24" s="7"/>
      <c r="J24" s="7"/>
      <c r="K24" s="7"/>
      <c r="L24" s="7"/>
      <c r="M24" s="69"/>
      <c r="N24" s="69"/>
      <c r="O24" s="69"/>
      <c r="P24" s="69"/>
      <c r="Q24" s="70"/>
      <c r="R24" s="70"/>
      <c r="S24" s="70"/>
    </row>
    <row r="25" spans="1:22" x14ac:dyDescent="0.25">
      <c r="A25" s="15"/>
      <c r="B25" s="15"/>
      <c r="C25" s="15"/>
      <c r="D25" s="74" t="s">
        <v>20</v>
      </c>
      <c r="E25" s="75"/>
      <c r="F25" s="75"/>
      <c r="G25" s="75"/>
      <c r="H25" s="78">
        <v>0</v>
      </c>
      <c r="I25" s="7"/>
      <c r="J25" s="7"/>
      <c r="K25" s="7"/>
      <c r="L25" s="7"/>
      <c r="M25" s="69"/>
      <c r="N25" s="69"/>
      <c r="O25" s="69"/>
      <c r="P25" s="69"/>
      <c r="Q25" s="70"/>
      <c r="R25" s="70"/>
      <c r="S25" s="70"/>
    </row>
    <row r="26" spans="1:22" ht="15.75" thickBot="1" x14ac:dyDescent="0.3">
      <c r="A26" s="15"/>
      <c r="B26" s="15"/>
      <c r="C26" s="15"/>
      <c r="D26" s="76"/>
      <c r="E26" s="77"/>
      <c r="F26" s="77"/>
      <c r="G26" s="77"/>
      <c r="H26" s="79"/>
      <c r="I26" s="7"/>
      <c r="J26" s="7"/>
      <c r="K26" s="7"/>
      <c r="L26" s="7"/>
      <c r="M26" s="69"/>
      <c r="N26" s="69"/>
      <c r="O26" s="69"/>
      <c r="P26" s="69"/>
      <c r="Q26" s="70"/>
      <c r="R26" s="70"/>
      <c r="S26" s="70"/>
    </row>
    <row r="27" spans="1:22" ht="7.5" customHeight="1" thickBot="1" x14ac:dyDescent="0.3">
      <c r="A27" s="15"/>
      <c r="B27" s="15"/>
      <c r="C27" s="15"/>
      <c r="D27" s="7"/>
      <c r="E27" s="7"/>
      <c r="F27" s="7"/>
      <c r="G27" s="7"/>
      <c r="H27" s="7"/>
      <c r="I27" s="7"/>
      <c r="J27" s="7"/>
      <c r="K27" s="7"/>
      <c r="L27" s="7"/>
      <c r="M27" s="69"/>
      <c r="N27" s="69"/>
      <c r="O27" s="69"/>
      <c r="P27" s="69"/>
      <c r="Q27" s="70"/>
      <c r="R27" s="70"/>
      <c r="S27" s="70"/>
    </row>
    <row r="28" spans="1:22" x14ac:dyDescent="0.25">
      <c r="A28" s="15"/>
      <c r="B28" s="15"/>
      <c r="C28" s="15"/>
      <c r="D28" s="74" t="s">
        <v>21</v>
      </c>
      <c r="E28" s="75"/>
      <c r="F28" s="75"/>
      <c r="G28" s="75"/>
      <c r="H28" s="80">
        <f>IF(H25=0,0,+N14)</f>
        <v>0</v>
      </c>
      <c r="I28" s="7"/>
      <c r="J28" s="7"/>
      <c r="K28" s="7"/>
      <c r="L28" s="7"/>
      <c r="M28" s="69"/>
      <c r="N28" s="69"/>
      <c r="O28" s="69"/>
      <c r="P28" s="69"/>
      <c r="Q28" s="70"/>
      <c r="R28" s="70"/>
      <c r="S28" s="70"/>
    </row>
    <row r="29" spans="1:22" ht="15.75" thickBot="1" x14ac:dyDescent="0.3">
      <c r="A29" s="15"/>
      <c r="B29" s="15"/>
      <c r="C29" s="15"/>
      <c r="D29" s="76"/>
      <c r="E29" s="77"/>
      <c r="F29" s="77"/>
      <c r="G29" s="77"/>
      <c r="H29" s="81"/>
      <c r="I29" s="7"/>
      <c r="J29" s="7"/>
      <c r="K29" s="7"/>
      <c r="L29" s="7"/>
      <c r="M29" s="69"/>
      <c r="N29" s="69"/>
      <c r="O29" s="69"/>
      <c r="P29" s="69"/>
      <c r="Q29" s="70"/>
      <c r="R29" s="70"/>
      <c r="S29" s="70"/>
    </row>
    <row r="30" spans="1:22" x14ac:dyDescent="0.25">
      <c r="A30" s="15"/>
      <c r="B30" s="15"/>
      <c r="C30" s="15"/>
      <c r="D30" s="7"/>
      <c r="E30" s="7"/>
      <c r="F30" s="7"/>
      <c r="G30" s="7"/>
      <c r="H30" s="7"/>
      <c r="I30" s="7"/>
      <c r="J30" s="7"/>
      <c r="K30" s="7"/>
      <c r="L30" s="7"/>
      <c r="M30" s="69"/>
      <c r="N30" s="69"/>
      <c r="O30" s="69"/>
      <c r="P30" s="69"/>
      <c r="Q30" s="70"/>
      <c r="R30" s="70"/>
      <c r="S30" s="70"/>
    </row>
    <row r="31" spans="1:22" x14ac:dyDescent="0.25">
      <c r="A31" s="2"/>
      <c r="B31" s="2"/>
      <c r="D31" s="1"/>
      <c r="E31" s="1"/>
      <c r="F31" s="1"/>
      <c r="G31" s="1"/>
      <c r="H31" s="1"/>
      <c r="I31" s="1"/>
      <c r="M31" s="70"/>
      <c r="N31" s="70"/>
      <c r="O31" s="70"/>
      <c r="P31" s="70"/>
      <c r="Q31" s="70"/>
      <c r="R31" s="70"/>
      <c r="S31" s="70"/>
    </row>
    <row r="32" spans="1:22" x14ac:dyDescent="0.25">
      <c r="A32" s="2"/>
      <c r="B32" s="2"/>
      <c r="D32" s="1"/>
      <c r="E32" s="1"/>
      <c r="F32" s="1"/>
      <c r="G32" s="1"/>
      <c r="H32" s="1"/>
      <c r="I32" s="1"/>
      <c r="M32" s="70"/>
      <c r="N32" s="70"/>
      <c r="O32" s="70"/>
      <c r="P32" s="70"/>
      <c r="Q32" s="70"/>
      <c r="R32" s="70"/>
      <c r="S32" s="70"/>
    </row>
    <row r="33" spans="1:19" x14ac:dyDescent="0.25">
      <c r="A33" s="2"/>
      <c r="B33" s="2"/>
      <c r="M33" s="70"/>
      <c r="N33" s="70"/>
      <c r="O33" s="70"/>
      <c r="P33" s="70"/>
      <c r="Q33" s="70"/>
      <c r="R33" s="70"/>
      <c r="S33" s="70"/>
    </row>
    <row r="34" spans="1:19" x14ac:dyDescent="0.25">
      <c r="A34" s="2"/>
      <c r="B34" s="2"/>
    </row>
    <row r="35" spans="1:19" x14ac:dyDescent="0.25">
      <c r="A35" s="2"/>
      <c r="B35" s="2"/>
    </row>
    <row r="36" spans="1:19" x14ac:dyDescent="0.25">
      <c r="A36" s="2"/>
      <c r="B36" s="2"/>
    </row>
    <row r="37" spans="1:19" x14ac:dyDescent="0.25">
      <c r="A37" s="2"/>
      <c r="B37" s="2"/>
    </row>
    <row r="38" spans="1:19" x14ac:dyDescent="0.25">
      <c r="A38" s="2"/>
      <c r="B38" s="2"/>
    </row>
    <row r="39" spans="1:19" x14ac:dyDescent="0.25">
      <c r="A39" s="2"/>
      <c r="B39" s="2"/>
    </row>
    <row r="40" spans="1:19" x14ac:dyDescent="0.25">
      <c r="A40" s="2"/>
      <c r="B40" s="2"/>
    </row>
    <row r="41" spans="1:19" x14ac:dyDescent="0.25">
      <c r="A41" s="2"/>
      <c r="B41" s="2"/>
    </row>
    <row r="42" spans="1:19" x14ac:dyDescent="0.25">
      <c r="A42" s="2"/>
      <c r="B42" s="2"/>
    </row>
    <row r="43" spans="1:19" x14ac:dyDescent="0.25">
      <c r="A43" s="2"/>
      <c r="B43" s="2"/>
    </row>
    <row r="44" spans="1:19" x14ac:dyDescent="0.25">
      <c r="A44" s="2"/>
      <c r="B44" s="2"/>
    </row>
    <row r="45" spans="1:19" x14ac:dyDescent="0.25">
      <c r="A45" s="2"/>
      <c r="B45" s="2"/>
    </row>
    <row r="46" spans="1:19" x14ac:dyDescent="0.25">
      <c r="A46" s="2"/>
      <c r="B46" s="2"/>
    </row>
    <row r="47" spans="1:19" x14ac:dyDescent="0.25">
      <c r="A47" s="2"/>
      <c r="B47" s="2"/>
    </row>
    <row r="48" spans="1:19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</sheetData>
  <sheetProtection algorithmName="SHA-512" hashValue="avo4vtN9J393RZAEEnhQCHx9nU+pVjCsAe4CSiFsvzVjhIt/PeZBallcYMumMc85bL+NTOorp4y1mRtawVrw4g==" saltValue="FOvEh2XPqpUM1l9Sb2o8bw==" spinCount="100000" sheet="1" objects="1" scenarios="1" selectLockedCells="1"/>
  <mergeCells count="12">
    <mergeCell ref="C2:I8"/>
    <mergeCell ref="F15:G15"/>
    <mergeCell ref="H15:I15"/>
    <mergeCell ref="C11:I11"/>
    <mergeCell ref="C14:J14"/>
    <mergeCell ref="A9:I9"/>
    <mergeCell ref="D25:G26"/>
    <mergeCell ref="H25:H26"/>
    <mergeCell ref="D28:G29"/>
    <mergeCell ref="H28:H29"/>
    <mergeCell ref="C16:D16"/>
    <mergeCell ref="C22:D22"/>
  </mergeCells>
  <conditionalFormatting sqref="H16">
    <cfRule type="cellIs" dxfId="6" priority="9" operator="greaterThan">
      <formula>0</formula>
    </cfRule>
  </conditionalFormatting>
  <conditionalFormatting sqref="H22">
    <cfRule type="cellIs" dxfId="5" priority="8" operator="greaterThan">
      <formula>0</formula>
    </cfRule>
  </conditionalFormatting>
  <conditionalFormatting sqref="H12">
    <cfRule type="expression" dxfId="4" priority="4">
      <formula>H25&lt;100000</formula>
    </cfRule>
    <cfRule type="expression" dxfId="3" priority="1">
      <formula>$H$25=0</formula>
    </cfRule>
  </conditionalFormatting>
  <conditionalFormatting sqref="I22">
    <cfRule type="cellIs" dxfId="2" priority="6" operator="greaterThan">
      <formula>0</formula>
    </cfRule>
  </conditionalFormatting>
  <conditionalFormatting sqref="H28:H29">
    <cfRule type="expression" dxfId="1" priority="3">
      <formula>$H$25&gt;=100000</formula>
    </cfRule>
    <cfRule type="cellIs" dxfId="0" priority="2" operator="greaterThan">
      <formula>0</formula>
    </cfRule>
  </conditionalFormatting>
  <printOptions horizontalCentered="1" verticalCentered="1"/>
  <pageMargins left="0.39370078740157483" right="0.39370078740157483" top="0.39370078740157483" bottom="1.5748031496062993" header="0.31496062992125984" footer="0.19685039370078741"/>
  <pageSetup scale="91" orientation="portrait" r:id="rId1"/>
  <headerFooter>
    <oddFooter>&amp;L&amp;8&amp;F&amp;R&amp;8Imprimé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Calculateur</vt:lpstr>
      <vt:lpstr>Calculateur!Zone_d_impression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CharlesB</dc:creator>
  <cp:lastModifiedBy>CharlesB</cp:lastModifiedBy>
  <cp:lastPrinted>2020-04-11T05:00:49Z</cp:lastPrinted>
  <dcterms:created xsi:type="dcterms:W3CDTF">2020-04-09T14:51:02Z</dcterms:created>
  <dcterms:modified xsi:type="dcterms:W3CDTF">2020-04-13T15:39:19Z</dcterms:modified>
</cp:coreProperties>
</file>